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8900" windowHeight="6585" activeTab="0"/>
  </bookViews>
  <sheets>
    <sheet name="Summary" sheetId="1" r:id="rId1"/>
    <sheet name="Saturday" sheetId="2" r:id="rId2"/>
    <sheet name="Sunday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brianw</author>
    <author>b</author>
  </authors>
  <commentList>
    <comment ref="H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Racer/Cruiser PHRF-NW adjustments</t>
        </r>
      </text>
    </comment>
    <comment ref="J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No Flying Sails adjustment</t>
        </r>
      </text>
    </comment>
    <comment ref="J7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3XXX code results in +21 for NFS</t>
        </r>
      </text>
    </comment>
  </commentList>
</comments>
</file>

<file path=xl/comments3.xml><?xml version="1.0" encoding="utf-8"?>
<comments xmlns="http://schemas.openxmlformats.org/spreadsheetml/2006/main">
  <authors>
    <author>brianw</author>
    <author>b</author>
  </authors>
  <commentList>
    <comment ref="H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Racer/Cruiser PHRF-NW adjustments</t>
        </r>
      </text>
    </comment>
    <comment ref="J2" authorId="0">
      <text>
        <r>
          <rPr>
            <b/>
            <sz val="8"/>
            <rFont val="Tahoma"/>
            <family val="0"/>
          </rPr>
          <t>brianw:</t>
        </r>
        <r>
          <rPr>
            <sz val="8"/>
            <rFont val="Tahoma"/>
            <family val="0"/>
          </rPr>
          <t xml:space="preserve">
No Flying Sails adjustment</t>
        </r>
      </text>
    </comment>
    <comment ref="J8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3XXX code results in +21 for NFS</t>
        </r>
      </text>
    </comment>
    <comment ref="I10" authorId="1">
      <text>
        <r>
          <rPr>
            <b/>
            <sz val="9"/>
            <rFont val="Tahoma"/>
            <family val="0"/>
          </rPr>
          <t>b:</t>
        </r>
        <r>
          <rPr>
            <sz val="9"/>
            <rFont val="Tahoma"/>
            <family val="0"/>
          </rPr>
          <t xml:space="preserve">
Based on NFS</t>
        </r>
      </text>
    </comment>
  </commentList>
</comments>
</file>

<file path=xl/sharedStrings.xml><?xml version="1.0" encoding="utf-8"?>
<sst xmlns="http://schemas.openxmlformats.org/spreadsheetml/2006/main" count="120" uniqueCount="54">
  <si>
    <t>Declaration of Independence</t>
  </si>
  <si>
    <t>Rating</t>
  </si>
  <si>
    <t>Express 37</t>
  </si>
  <si>
    <t>Boat Name</t>
  </si>
  <si>
    <t>Skipper</t>
  </si>
  <si>
    <t>Boat Type</t>
  </si>
  <si>
    <t>Start</t>
  </si>
  <si>
    <t>Finish</t>
  </si>
  <si>
    <t>Elapsed</t>
  </si>
  <si>
    <t>Elasped</t>
  </si>
  <si>
    <t>Cor Time</t>
  </si>
  <si>
    <t>Cor</t>
  </si>
  <si>
    <t>Sail</t>
  </si>
  <si>
    <t>FS/NFS</t>
  </si>
  <si>
    <t>FS</t>
  </si>
  <si>
    <t>NFS</t>
  </si>
  <si>
    <t>Place</t>
  </si>
  <si>
    <t>Class</t>
  </si>
  <si>
    <t>Distance:</t>
  </si>
  <si>
    <t>Mata Hari</t>
  </si>
  <si>
    <t>Catalina 36</t>
  </si>
  <si>
    <t>Base</t>
  </si>
  <si>
    <t>Paul Walchenbach</t>
  </si>
  <si>
    <t>NFS+</t>
  </si>
  <si>
    <t>RC+</t>
  </si>
  <si>
    <t>R1</t>
  </si>
  <si>
    <t>R2</t>
  </si>
  <si>
    <t>Total</t>
  </si>
  <si>
    <t>Forget Me Knot</t>
  </si>
  <si>
    <t>Swan 48</t>
  </si>
  <si>
    <t>Bavaria 38</t>
  </si>
  <si>
    <t>Don Glockner</t>
  </si>
  <si>
    <t>Chris Warner</t>
  </si>
  <si>
    <t>Jim Medley</t>
  </si>
  <si>
    <t>Puffin</t>
  </si>
  <si>
    <t>B473</t>
  </si>
  <si>
    <t>B38</t>
  </si>
  <si>
    <t>Panther</t>
  </si>
  <si>
    <t>Beneteau 473</t>
  </si>
  <si>
    <t>DNC</t>
  </si>
  <si>
    <t>Beltane</t>
  </si>
  <si>
    <t>Peregrin</t>
  </si>
  <si>
    <t>Strider</t>
  </si>
  <si>
    <t>Moonshadow</t>
  </si>
  <si>
    <t>Dehler 39</t>
  </si>
  <si>
    <t>Ken Macdonald</t>
  </si>
  <si>
    <t>Catalena 38</t>
  </si>
  <si>
    <t>Steve Smolinske</t>
  </si>
  <si>
    <t>Ranger 33</t>
  </si>
  <si>
    <t>Keith Johnson</t>
  </si>
  <si>
    <t>Cooper ML 54</t>
  </si>
  <si>
    <t>Chris Davis</t>
  </si>
  <si>
    <t>Race Abandoned</t>
  </si>
  <si>
    <t>Rhonda Halffman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</si>
</sst>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hh\.mm\.ss"/>
    <numFmt numFmtId="172" formatCode="hh:mm:ss"/>
    <numFmt numFmtId="173" formatCode="0.0"/>
    <numFmt numFmtId="174" formatCode="0.000"/>
    <numFmt numFmtId="175" formatCode="0.0000"/>
    <numFmt numFmtId="176" formatCode="0.0\ &quot;NM&quot;"/>
    <numFmt numFmtId="177" formatCode="0\ &quot;NM&quot;"/>
    <numFmt numFmtId="178" formatCode="0.00\ &quot;NM&quot;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7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0" fillId="0" borderId="10" xfId="0" applyFont="1" applyBorder="1" applyAlignment="1">
      <alignment horizontal="left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5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8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showGridLines="0" tabSelected="1" zoomScalePageLayoutView="0" workbookViewId="0" topLeftCell="A1">
      <selection activeCell="C15" sqref="C15"/>
    </sheetView>
  </sheetViews>
  <sheetFormatPr defaultColWidth="9.140625" defaultRowHeight="16.5" customHeight="1"/>
  <cols>
    <col min="1" max="1" width="5.7109375" style="24" bestFit="1" customWidth="1"/>
    <col min="2" max="2" width="6.421875" style="24" customWidth="1"/>
    <col min="3" max="3" width="24.7109375" style="24" bestFit="1" customWidth="1"/>
    <col min="4" max="4" width="6.00390625" style="24" bestFit="1" customWidth="1"/>
    <col min="5" max="5" width="17.28125" style="24" bestFit="1" customWidth="1"/>
    <col min="6" max="6" width="29.28125" style="24" bestFit="1" customWidth="1"/>
    <col min="7" max="7" width="4.7109375" style="3" bestFit="1" customWidth="1"/>
    <col min="8" max="9" width="5.57421875" style="3" customWidth="1"/>
    <col min="10" max="16384" width="9.140625" style="24" customWidth="1"/>
  </cols>
  <sheetData>
    <row r="2" spans="1:9" s="23" customFormat="1" ht="16.5" customHeight="1">
      <c r="A2" s="21" t="s">
        <v>17</v>
      </c>
      <c r="B2" s="21" t="s">
        <v>16</v>
      </c>
      <c r="C2" s="21" t="s">
        <v>3</v>
      </c>
      <c r="D2" s="21" t="s">
        <v>12</v>
      </c>
      <c r="E2" s="21" t="s">
        <v>5</v>
      </c>
      <c r="F2" s="21" t="s">
        <v>4</v>
      </c>
      <c r="G2" s="22" t="s">
        <v>25</v>
      </c>
      <c r="H2" s="22" t="s">
        <v>26</v>
      </c>
      <c r="I2" s="22" t="s">
        <v>27</v>
      </c>
    </row>
    <row r="3" spans="7:9" s="23" customFormat="1" ht="16.5" customHeight="1">
      <c r="G3" s="30"/>
      <c r="H3" s="31"/>
      <c r="I3" s="30"/>
    </row>
    <row r="4" spans="1:9" ht="16.5" customHeight="1">
      <c r="A4" s="24">
        <v>1</v>
      </c>
      <c r="B4" s="4">
        <v>1</v>
      </c>
      <c r="C4" s="28" t="s">
        <v>40</v>
      </c>
      <c r="D4" s="29">
        <v>51707</v>
      </c>
      <c r="E4" s="28" t="s">
        <v>44</v>
      </c>
      <c r="F4" s="1" t="s">
        <v>45</v>
      </c>
      <c r="G4" s="4">
        <v>0</v>
      </c>
      <c r="H4" s="4">
        <v>1</v>
      </c>
      <c r="I4" s="4">
        <f aca="true" t="shared" si="0" ref="I4:I12">G4+H4</f>
        <v>1</v>
      </c>
    </row>
    <row r="5" spans="1:9" ht="16.5" customHeight="1">
      <c r="A5" s="24">
        <v>1</v>
      </c>
      <c r="B5" s="4">
        <v>2</v>
      </c>
      <c r="C5" s="28" t="s">
        <v>0</v>
      </c>
      <c r="D5" s="29">
        <v>69660</v>
      </c>
      <c r="E5" s="28" t="s">
        <v>2</v>
      </c>
      <c r="F5" s="1" t="s">
        <v>53</v>
      </c>
      <c r="G5" s="4">
        <v>0</v>
      </c>
      <c r="H5" s="3">
        <v>2</v>
      </c>
      <c r="I5" s="4">
        <f t="shared" si="0"/>
        <v>2</v>
      </c>
    </row>
    <row r="6" spans="1:9" ht="16.5" customHeight="1">
      <c r="A6" s="24">
        <v>1</v>
      </c>
      <c r="B6" s="4">
        <v>3</v>
      </c>
      <c r="C6" s="28" t="s">
        <v>19</v>
      </c>
      <c r="D6" s="29">
        <v>1660</v>
      </c>
      <c r="E6" s="28" t="s">
        <v>20</v>
      </c>
      <c r="F6" s="1" t="s">
        <v>22</v>
      </c>
      <c r="G6" s="4">
        <v>0</v>
      </c>
      <c r="H6" s="4">
        <v>3</v>
      </c>
      <c r="I6" s="4">
        <f t="shared" si="0"/>
        <v>3</v>
      </c>
    </row>
    <row r="7" spans="1:9" ht="16.5" customHeight="1">
      <c r="A7" s="24">
        <v>1</v>
      </c>
      <c r="B7" s="4">
        <v>4</v>
      </c>
      <c r="C7" s="28" t="s">
        <v>28</v>
      </c>
      <c r="D7" s="29" t="s">
        <v>35</v>
      </c>
      <c r="E7" s="28" t="s">
        <v>38</v>
      </c>
      <c r="F7" s="1" t="s">
        <v>31</v>
      </c>
      <c r="G7" s="4">
        <v>0</v>
      </c>
      <c r="H7" s="4">
        <v>4</v>
      </c>
      <c r="I7" s="4">
        <f t="shared" si="0"/>
        <v>4</v>
      </c>
    </row>
    <row r="8" spans="1:9" ht="16.5" customHeight="1">
      <c r="A8" s="24">
        <v>1</v>
      </c>
      <c r="B8" s="4">
        <v>5</v>
      </c>
      <c r="C8" s="28" t="s">
        <v>34</v>
      </c>
      <c r="D8" s="29" t="s">
        <v>36</v>
      </c>
      <c r="E8" s="28" t="s">
        <v>30</v>
      </c>
      <c r="F8" s="1" t="s">
        <v>33</v>
      </c>
      <c r="G8" s="4">
        <v>0</v>
      </c>
      <c r="H8" s="4">
        <v>5</v>
      </c>
      <c r="I8" s="4">
        <f t="shared" si="0"/>
        <v>5</v>
      </c>
    </row>
    <row r="9" spans="1:9" ht="16.5" customHeight="1">
      <c r="A9" s="24">
        <v>1</v>
      </c>
      <c r="B9" s="4">
        <v>6</v>
      </c>
      <c r="C9" s="28" t="s">
        <v>41</v>
      </c>
      <c r="D9" s="29">
        <v>46726</v>
      </c>
      <c r="E9" s="28" t="s">
        <v>46</v>
      </c>
      <c r="F9" s="1" t="s">
        <v>47</v>
      </c>
      <c r="G9" s="4">
        <v>0</v>
      </c>
      <c r="H9" s="4">
        <v>6</v>
      </c>
      <c r="I9" s="4">
        <f t="shared" si="0"/>
        <v>6</v>
      </c>
    </row>
    <row r="10" spans="1:9" ht="16.5" customHeight="1">
      <c r="A10" s="24">
        <v>1</v>
      </c>
      <c r="B10" s="4">
        <v>7</v>
      </c>
      <c r="C10" s="28" t="s">
        <v>42</v>
      </c>
      <c r="D10" s="29">
        <v>19902</v>
      </c>
      <c r="E10" s="28" t="s">
        <v>48</v>
      </c>
      <c r="F10" s="1" t="s">
        <v>49</v>
      </c>
      <c r="G10" s="4">
        <v>0</v>
      </c>
      <c r="H10" s="4">
        <v>7</v>
      </c>
      <c r="I10" s="4">
        <f t="shared" si="0"/>
        <v>7</v>
      </c>
    </row>
    <row r="11" spans="1:9" ht="16.5" customHeight="1">
      <c r="A11" s="24">
        <v>1</v>
      </c>
      <c r="B11" s="4">
        <v>8</v>
      </c>
      <c r="C11" s="28" t="s">
        <v>43</v>
      </c>
      <c r="D11" s="29"/>
      <c r="E11" s="28" t="s">
        <v>50</v>
      </c>
      <c r="F11" s="1" t="s">
        <v>51</v>
      </c>
      <c r="G11" s="4">
        <v>0</v>
      </c>
      <c r="H11" s="4">
        <v>8</v>
      </c>
      <c r="I11" s="4">
        <f t="shared" si="0"/>
        <v>8</v>
      </c>
    </row>
    <row r="12" spans="1:9" ht="16.5" customHeight="1">
      <c r="A12" s="24">
        <v>1</v>
      </c>
      <c r="B12" s="4">
        <v>9</v>
      </c>
      <c r="C12" s="28" t="s">
        <v>37</v>
      </c>
      <c r="D12" s="29">
        <v>11220</v>
      </c>
      <c r="E12" s="28" t="s">
        <v>29</v>
      </c>
      <c r="F12" s="1" t="s">
        <v>32</v>
      </c>
      <c r="G12" s="4">
        <v>0</v>
      </c>
      <c r="H12" s="4">
        <v>9</v>
      </c>
      <c r="I12" s="4">
        <f t="shared" si="0"/>
        <v>9</v>
      </c>
    </row>
    <row r="14" spans="1:9" ht="16.5" customHeight="1">
      <c r="A14" s="25"/>
      <c r="B14" s="25"/>
      <c r="C14" s="25"/>
      <c r="D14" s="25"/>
      <c r="E14" s="25"/>
      <c r="F14" s="25"/>
      <c r="G14" s="26"/>
      <c r="H14" s="26"/>
      <c r="I14" s="26"/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r:id="rId1"/>
  <headerFooter alignWithMargins="0">
    <oddHeader>&amp;C&amp;"Arial,Bold"SYC Fall Equinox Regatta
September 26-27, 2009
 Results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"/>
  <sheetViews>
    <sheetView showGridLines="0" zoomScalePageLayoutView="0" workbookViewId="0" topLeftCell="A1">
      <selection activeCell="C15" sqref="C15"/>
    </sheetView>
  </sheetViews>
  <sheetFormatPr defaultColWidth="9.140625" defaultRowHeight="16.5" customHeight="1"/>
  <cols>
    <col min="1" max="1" width="5.421875" style="7" customWidth="1"/>
    <col min="2" max="2" width="5.28125" style="7" customWidth="1"/>
    <col min="3" max="3" width="24.7109375" style="7" bestFit="1" customWidth="1"/>
    <col min="4" max="4" width="7.421875" style="7" bestFit="1" customWidth="1"/>
    <col min="5" max="5" width="17.28125" style="7" bestFit="1" customWidth="1"/>
    <col min="6" max="6" width="16.421875" style="7" bestFit="1" customWidth="1"/>
    <col min="7" max="7" width="5.28125" style="7" bestFit="1" customWidth="1"/>
    <col min="8" max="8" width="4.7109375" style="7" bestFit="1" customWidth="1"/>
    <col min="9" max="9" width="4.00390625" style="7" bestFit="1" customWidth="1"/>
    <col min="10" max="10" width="5.8515625" style="7" bestFit="1" customWidth="1"/>
    <col min="11" max="11" width="4.7109375" style="7" bestFit="1" customWidth="1"/>
    <col min="12" max="12" width="4.7109375" style="7" customWidth="1"/>
    <col min="13" max="13" width="7.7109375" style="7" customWidth="1"/>
    <col min="14" max="14" width="6.28125" style="8" bestFit="1" customWidth="1"/>
    <col min="15" max="17" width="8.140625" style="7" bestFit="1" customWidth="1"/>
    <col min="18" max="18" width="11.421875" style="7" hidden="1" customWidth="1"/>
    <col min="19" max="19" width="13.57421875" style="9" hidden="1" customWidth="1"/>
    <col min="20" max="20" width="11.7109375" style="9" hidden="1" customWidth="1"/>
    <col min="21" max="21" width="8.421875" style="7" bestFit="1" customWidth="1"/>
    <col min="22" max="16384" width="9.140625" style="7" customWidth="1"/>
  </cols>
  <sheetData>
    <row r="2" spans="1:21" s="2" customFormat="1" ht="16.5" customHeight="1">
      <c r="A2" s="10" t="s">
        <v>17</v>
      </c>
      <c r="B2" s="10" t="s">
        <v>16</v>
      </c>
      <c r="C2" s="10" t="s">
        <v>3</v>
      </c>
      <c r="D2" s="10" t="s">
        <v>12</v>
      </c>
      <c r="E2" s="10" t="s">
        <v>5</v>
      </c>
      <c r="F2" s="10" t="s">
        <v>4</v>
      </c>
      <c r="G2" s="10" t="s">
        <v>21</v>
      </c>
      <c r="H2" s="10" t="s">
        <v>24</v>
      </c>
      <c r="I2" s="10" t="s">
        <v>14</v>
      </c>
      <c r="J2" s="10" t="s">
        <v>23</v>
      </c>
      <c r="K2" s="10" t="s">
        <v>15</v>
      </c>
      <c r="L2" s="10"/>
      <c r="M2" s="10" t="s">
        <v>13</v>
      </c>
      <c r="N2" s="5" t="s">
        <v>1</v>
      </c>
      <c r="O2" s="10" t="s">
        <v>6</v>
      </c>
      <c r="P2" s="10" t="s">
        <v>7</v>
      </c>
      <c r="Q2" s="10" t="s">
        <v>9</v>
      </c>
      <c r="R2" s="10" t="s">
        <v>8</v>
      </c>
      <c r="S2" s="11" t="s">
        <v>11</v>
      </c>
      <c r="T2" s="11" t="s">
        <v>10</v>
      </c>
      <c r="U2" s="12" t="s">
        <v>10</v>
      </c>
    </row>
    <row r="3" spans="2:21" ht="16.5" customHeight="1">
      <c r="B3" s="4"/>
      <c r="C3" s="28"/>
      <c r="D3" s="29"/>
      <c r="E3" s="28"/>
      <c r="F3" s="1"/>
      <c r="G3" s="28"/>
      <c r="H3" s="16"/>
      <c r="I3" s="16">
        <f aca="true" t="shared" si="0" ref="I3:I11">G3+H3</f>
        <v>0</v>
      </c>
      <c r="J3" s="16"/>
      <c r="K3" s="16">
        <f aca="true" t="shared" si="1" ref="K3:K11">I3+J3</f>
        <v>0</v>
      </c>
      <c r="L3" s="28"/>
      <c r="M3" s="6"/>
      <c r="N3" s="8">
        <f aca="true" t="shared" si="2" ref="N3:N11">IF(M3="FS",I3,K3)</f>
        <v>0</v>
      </c>
      <c r="O3" s="13">
        <v>0.3888888888888889</v>
      </c>
      <c r="P3" s="13"/>
      <c r="Q3" s="14">
        <f aca="true" t="shared" si="3" ref="Q3:Q11">P3-O3</f>
        <v>-0.3888888888888889</v>
      </c>
      <c r="R3" s="9" t="e">
        <f aca="true" t="shared" si="4" ref="R3:R11">3600*HOUR(Q3)+60*MINUTE(Q3)+SECOND(Q3)</f>
        <v>#NUM!</v>
      </c>
      <c r="S3" s="9">
        <f aca="true" t="shared" si="5" ref="S3:S11">-$C$13*N3</f>
        <v>0</v>
      </c>
      <c r="T3" s="15" t="e">
        <f aca="true" t="shared" si="6" ref="T3:T11">R3+S3</f>
        <v>#NUM!</v>
      </c>
      <c r="U3" s="14" t="e">
        <f aca="true" t="shared" si="7" ref="U3:U11">TIME(TRUNC(T3/3600),TRUNC(MOD(T3,3600)/60),ROUND(MOD(T3,60),0))</f>
        <v>#NUM!</v>
      </c>
    </row>
    <row r="4" spans="2:21" ht="16.5" customHeight="1">
      <c r="B4" s="4"/>
      <c r="C4" s="28" t="s">
        <v>52</v>
      </c>
      <c r="D4" s="29"/>
      <c r="E4" s="28"/>
      <c r="F4" s="1"/>
      <c r="G4" s="28"/>
      <c r="H4" s="16"/>
      <c r="I4" s="16">
        <f t="shared" si="0"/>
        <v>0</v>
      </c>
      <c r="J4" s="16"/>
      <c r="K4" s="16">
        <f t="shared" si="1"/>
        <v>0</v>
      </c>
      <c r="L4" s="28"/>
      <c r="M4" s="6"/>
      <c r="N4" s="8">
        <f t="shared" si="2"/>
        <v>0</v>
      </c>
      <c r="O4" s="13">
        <v>0.3888888888888889</v>
      </c>
      <c r="P4" s="13"/>
      <c r="Q4" s="14">
        <f t="shared" si="3"/>
        <v>-0.3888888888888889</v>
      </c>
      <c r="R4" s="9" t="e">
        <f t="shared" si="4"/>
        <v>#NUM!</v>
      </c>
      <c r="S4" s="9">
        <f t="shared" si="5"/>
        <v>0</v>
      </c>
      <c r="T4" s="15" t="e">
        <f t="shared" si="6"/>
        <v>#NUM!</v>
      </c>
      <c r="U4" s="14" t="e">
        <f t="shared" si="7"/>
        <v>#NUM!</v>
      </c>
    </row>
    <row r="5" spans="2:21" ht="16.5" customHeight="1">
      <c r="B5" s="4"/>
      <c r="C5" s="28"/>
      <c r="D5" s="29"/>
      <c r="E5" s="28"/>
      <c r="F5" s="1"/>
      <c r="G5" s="28"/>
      <c r="H5" s="16"/>
      <c r="I5" s="16">
        <f t="shared" si="0"/>
        <v>0</v>
      </c>
      <c r="J5" s="16"/>
      <c r="K5" s="16">
        <f t="shared" si="1"/>
        <v>0</v>
      </c>
      <c r="L5" s="28"/>
      <c r="M5" s="6"/>
      <c r="N5" s="8">
        <f t="shared" si="2"/>
        <v>0</v>
      </c>
      <c r="O5" s="13">
        <v>0.3888888888888889</v>
      </c>
      <c r="P5" s="13"/>
      <c r="Q5" s="14">
        <f t="shared" si="3"/>
        <v>-0.3888888888888889</v>
      </c>
      <c r="R5" s="9" t="e">
        <f t="shared" si="4"/>
        <v>#NUM!</v>
      </c>
      <c r="S5" s="9">
        <f t="shared" si="5"/>
        <v>0</v>
      </c>
      <c r="T5" s="15" t="e">
        <f t="shared" si="6"/>
        <v>#NUM!</v>
      </c>
      <c r="U5" s="14" t="e">
        <f t="shared" si="7"/>
        <v>#NUM!</v>
      </c>
    </row>
    <row r="6" spans="2:21" ht="16.5" customHeight="1">
      <c r="B6" s="4"/>
      <c r="C6" s="28"/>
      <c r="D6" s="29"/>
      <c r="E6" s="28"/>
      <c r="F6" s="1"/>
      <c r="G6" s="28"/>
      <c r="H6" s="16"/>
      <c r="I6" s="16">
        <f t="shared" si="0"/>
        <v>0</v>
      </c>
      <c r="J6" s="16"/>
      <c r="K6" s="16">
        <f t="shared" si="1"/>
        <v>0</v>
      </c>
      <c r="L6" s="28"/>
      <c r="M6" s="6"/>
      <c r="N6" s="8">
        <f t="shared" si="2"/>
        <v>0</v>
      </c>
      <c r="O6" s="13">
        <v>0.3888888888888889</v>
      </c>
      <c r="P6" s="13"/>
      <c r="Q6" s="14">
        <f t="shared" si="3"/>
        <v>-0.3888888888888889</v>
      </c>
      <c r="R6" s="9" t="e">
        <f t="shared" si="4"/>
        <v>#NUM!</v>
      </c>
      <c r="S6" s="9">
        <f t="shared" si="5"/>
        <v>0</v>
      </c>
      <c r="T6" s="15" t="e">
        <f t="shared" si="6"/>
        <v>#NUM!</v>
      </c>
      <c r="U6" s="14" t="e">
        <f t="shared" si="7"/>
        <v>#NUM!</v>
      </c>
    </row>
    <row r="7" spans="2:21" ht="15.75" customHeight="1">
      <c r="B7" s="4"/>
      <c r="C7" s="28"/>
      <c r="D7" s="29"/>
      <c r="E7" s="28"/>
      <c r="F7" s="1"/>
      <c r="G7" s="28"/>
      <c r="H7" s="16"/>
      <c r="I7" s="16">
        <f t="shared" si="0"/>
        <v>0</v>
      </c>
      <c r="J7" s="16"/>
      <c r="K7" s="16">
        <f t="shared" si="1"/>
        <v>0</v>
      </c>
      <c r="L7" s="28"/>
      <c r="M7" s="6"/>
      <c r="N7" s="8">
        <f t="shared" si="2"/>
        <v>0</v>
      </c>
      <c r="O7" s="13">
        <v>0.3888888888888889</v>
      </c>
      <c r="P7" s="13"/>
      <c r="Q7" s="14">
        <f t="shared" si="3"/>
        <v>-0.3888888888888889</v>
      </c>
      <c r="R7" s="9" t="e">
        <f t="shared" si="4"/>
        <v>#NUM!</v>
      </c>
      <c r="S7" s="9">
        <f t="shared" si="5"/>
        <v>0</v>
      </c>
      <c r="T7" s="15" t="e">
        <f t="shared" si="6"/>
        <v>#NUM!</v>
      </c>
      <c r="U7" s="14" t="e">
        <f t="shared" si="7"/>
        <v>#NUM!</v>
      </c>
    </row>
    <row r="8" spans="2:21" ht="16.5" customHeight="1">
      <c r="B8" s="4"/>
      <c r="C8" s="28"/>
      <c r="D8" s="29"/>
      <c r="E8" s="28"/>
      <c r="F8" s="1"/>
      <c r="G8" s="28"/>
      <c r="H8" s="16"/>
      <c r="I8" s="16">
        <f t="shared" si="0"/>
        <v>0</v>
      </c>
      <c r="J8" s="16"/>
      <c r="K8" s="16">
        <f t="shared" si="1"/>
        <v>0</v>
      </c>
      <c r="L8" s="28"/>
      <c r="M8" s="6"/>
      <c r="N8" s="8">
        <f t="shared" si="2"/>
        <v>0</v>
      </c>
      <c r="O8" s="13">
        <v>0.3888888888888889</v>
      </c>
      <c r="P8" s="13"/>
      <c r="Q8" s="14">
        <f t="shared" si="3"/>
        <v>-0.3888888888888889</v>
      </c>
      <c r="R8" s="9" t="e">
        <f t="shared" si="4"/>
        <v>#NUM!</v>
      </c>
      <c r="S8" s="9">
        <f t="shared" si="5"/>
        <v>0</v>
      </c>
      <c r="T8" s="15" t="e">
        <f t="shared" si="6"/>
        <v>#NUM!</v>
      </c>
      <c r="U8" s="14" t="e">
        <f t="shared" si="7"/>
        <v>#NUM!</v>
      </c>
    </row>
    <row r="9" spans="2:21" ht="16.5" customHeight="1">
      <c r="B9" s="4"/>
      <c r="C9" s="28"/>
      <c r="D9" s="29"/>
      <c r="E9" s="28"/>
      <c r="F9" s="1"/>
      <c r="G9" s="28"/>
      <c r="H9" s="16"/>
      <c r="I9" s="16">
        <f t="shared" si="0"/>
        <v>0</v>
      </c>
      <c r="J9" s="16"/>
      <c r="K9" s="16">
        <f t="shared" si="1"/>
        <v>0</v>
      </c>
      <c r="L9" s="28"/>
      <c r="M9" s="6"/>
      <c r="N9" s="8">
        <f t="shared" si="2"/>
        <v>0</v>
      </c>
      <c r="O9" s="13">
        <v>0.3888888888888889</v>
      </c>
      <c r="P9" s="13"/>
      <c r="Q9" s="14">
        <f t="shared" si="3"/>
        <v>-0.3888888888888889</v>
      </c>
      <c r="R9" s="9" t="e">
        <f t="shared" si="4"/>
        <v>#NUM!</v>
      </c>
      <c r="S9" s="9">
        <f t="shared" si="5"/>
        <v>0</v>
      </c>
      <c r="T9" s="15" t="e">
        <f t="shared" si="6"/>
        <v>#NUM!</v>
      </c>
      <c r="U9" s="14" t="e">
        <f t="shared" si="7"/>
        <v>#NUM!</v>
      </c>
    </row>
    <row r="10" spans="2:21" ht="16.5" customHeight="1">
      <c r="B10" s="4"/>
      <c r="C10" s="28"/>
      <c r="D10" s="29"/>
      <c r="E10" s="28"/>
      <c r="F10" s="1"/>
      <c r="G10" s="28"/>
      <c r="H10" s="16"/>
      <c r="I10" s="16">
        <f t="shared" si="0"/>
        <v>0</v>
      </c>
      <c r="J10" s="16"/>
      <c r="K10" s="16">
        <f t="shared" si="1"/>
        <v>0</v>
      </c>
      <c r="L10" s="28"/>
      <c r="M10" s="6"/>
      <c r="N10" s="8">
        <f t="shared" si="2"/>
        <v>0</v>
      </c>
      <c r="O10" s="13">
        <v>0.3888888888888889</v>
      </c>
      <c r="P10" s="13"/>
      <c r="Q10" s="14">
        <f t="shared" si="3"/>
        <v>-0.3888888888888889</v>
      </c>
      <c r="R10" s="9" t="e">
        <f t="shared" si="4"/>
        <v>#NUM!</v>
      </c>
      <c r="S10" s="9">
        <f t="shared" si="5"/>
        <v>0</v>
      </c>
      <c r="T10" s="15" t="e">
        <f t="shared" si="6"/>
        <v>#NUM!</v>
      </c>
      <c r="U10" s="14" t="e">
        <f t="shared" si="7"/>
        <v>#NUM!</v>
      </c>
    </row>
    <row r="11" spans="2:21" ht="16.5" customHeight="1">
      <c r="B11" s="4"/>
      <c r="C11" s="28"/>
      <c r="D11" s="29"/>
      <c r="E11" s="28"/>
      <c r="F11" s="1"/>
      <c r="G11" s="28"/>
      <c r="H11" s="16"/>
      <c r="I11" s="16">
        <f t="shared" si="0"/>
        <v>0</v>
      </c>
      <c r="J11" s="16"/>
      <c r="K11" s="16">
        <f t="shared" si="1"/>
        <v>0</v>
      </c>
      <c r="L11" s="28"/>
      <c r="M11" s="6"/>
      <c r="N11" s="8">
        <f t="shared" si="2"/>
        <v>0</v>
      </c>
      <c r="O11" s="13">
        <v>0.3888888888888889</v>
      </c>
      <c r="P11" s="13"/>
      <c r="Q11" s="14">
        <f t="shared" si="3"/>
        <v>-0.3888888888888889</v>
      </c>
      <c r="R11" s="9" t="e">
        <f t="shared" si="4"/>
        <v>#NUM!</v>
      </c>
      <c r="S11" s="9">
        <f t="shared" si="5"/>
        <v>0</v>
      </c>
      <c r="T11" s="15" t="e">
        <f t="shared" si="6"/>
        <v>#NUM!</v>
      </c>
      <c r="U11" s="14" t="e">
        <f t="shared" si="7"/>
        <v>#NUM!</v>
      </c>
    </row>
    <row r="12" spans="1:21" ht="16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9"/>
      <c r="R12" s="17"/>
      <c r="S12" s="20"/>
      <c r="T12" s="20"/>
      <c r="U12" s="17"/>
    </row>
    <row r="13" spans="1:3" ht="16.5" customHeight="1">
      <c r="A13" s="7" t="s">
        <v>18</v>
      </c>
      <c r="C13" s="27">
        <v>0</v>
      </c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scale="85" r:id="rId3"/>
  <headerFooter alignWithMargins="0">
    <oddHeader>&amp;C&amp;"Arial,Bold"SYC Fall Equinox Regatta
September 27-28, 2008
 Results -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"/>
  <sheetViews>
    <sheetView showGridLines="0" zoomScalePageLayoutView="0" workbookViewId="0" topLeftCell="A1">
      <selection activeCell="C14" sqref="C14"/>
    </sheetView>
  </sheetViews>
  <sheetFormatPr defaultColWidth="9.140625" defaultRowHeight="16.5" customHeight="1"/>
  <cols>
    <col min="1" max="1" width="5.421875" style="7" customWidth="1"/>
    <col min="2" max="2" width="5.28125" style="7" customWidth="1"/>
    <col min="3" max="3" width="24.7109375" style="7" bestFit="1" customWidth="1"/>
    <col min="4" max="4" width="7.421875" style="7" bestFit="1" customWidth="1"/>
    <col min="5" max="5" width="17.28125" style="7" bestFit="1" customWidth="1"/>
    <col min="6" max="6" width="16.421875" style="7" bestFit="1" customWidth="1"/>
    <col min="7" max="7" width="5.28125" style="7" bestFit="1" customWidth="1"/>
    <col min="8" max="8" width="4.7109375" style="7" bestFit="1" customWidth="1"/>
    <col min="9" max="9" width="4.00390625" style="7" bestFit="1" customWidth="1"/>
    <col min="10" max="10" width="5.8515625" style="7" bestFit="1" customWidth="1"/>
    <col min="11" max="11" width="4.7109375" style="7" bestFit="1" customWidth="1"/>
    <col min="12" max="12" width="4.7109375" style="7" customWidth="1"/>
    <col min="13" max="13" width="7.7109375" style="7" customWidth="1"/>
    <col min="14" max="14" width="6.28125" style="8" bestFit="1" customWidth="1"/>
    <col min="15" max="17" width="8.140625" style="7" bestFit="1" customWidth="1"/>
    <col min="18" max="18" width="11.421875" style="7" hidden="1" customWidth="1"/>
    <col min="19" max="19" width="13.57421875" style="9" hidden="1" customWidth="1"/>
    <col min="20" max="20" width="11.7109375" style="9" hidden="1" customWidth="1"/>
    <col min="21" max="21" width="8.421875" style="7" bestFit="1" customWidth="1"/>
    <col min="22" max="16384" width="9.140625" style="7" customWidth="1"/>
  </cols>
  <sheetData>
    <row r="2" spans="1:21" s="2" customFormat="1" ht="16.5" customHeight="1">
      <c r="A2" s="10" t="s">
        <v>17</v>
      </c>
      <c r="B2" s="10" t="s">
        <v>16</v>
      </c>
      <c r="C2" s="10" t="s">
        <v>3</v>
      </c>
      <c r="D2" s="10" t="s">
        <v>12</v>
      </c>
      <c r="E2" s="10" t="s">
        <v>5</v>
      </c>
      <c r="F2" s="10" t="s">
        <v>4</v>
      </c>
      <c r="G2" s="10" t="s">
        <v>21</v>
      </c>
      <c r="H2" s="10" t="s">
        <v>24</v>
      </c>
      <c r="I2" s="10" t="s">
        <v>14</v>
      </c>
      <c r="J2" s="10" t="s">
        <v>23</v>
      </c>
      <c r="K2" s="10" t="s">
        <v>15</v>
      </c>
      <c r="L2" s="10"/>
      <c r="M2" s="10" t="s">
        <v>13</v>
      </c>
      <c r="N2" s="5" t="s">
        <v>1</v>
      </c>
      <c r="O2" s="10" t="s">
        <v>6</v>
      </c>
      <c r="P2" s="10" t="s">
        <v>7</v>
      </c>
      <c r="Q2" s="10" t="s">
        <v>9</v>
      </c>
      <c r="R2" s="10" t="s">
        <v>8</v>
      </c>
      <c r="S2" s="11" t="s">
        <v>11</v>
      </c>
      <c r="T2" s="11" t="s">
        <v>10</v>
      </c>
      <c r="U2" s="12" t="s">
        <v>10</v>
      </c>
    </row>
    <row r="3" spans="1:21" ht="16.5" customHeight="1">
      <c r="A3" s="7">
        <v>1</v>
      </c>
      <c r="B3" s="4">
        <v>1</v>
      </c>
      <c r="C3" s="28" t="s">
        <v>40</v>
      </c>
      <c r="D3" s="29">
        <v>51707</v>
      </c>
      <c r="E3" s="28" t="s">
        <v>44</v>
      </c>
      <c r="F3" s="1" t="s">
        <v>45</v>
      </c>
      <c r="G3" s="28">
        <v>75</v>
      </c>
      <c r="H3" s="16"/>
      <c r="I3" s="16">
        <f aca="true" t="shared" si="0" ref="I3:I11">G3+H3</f>
        <v>75</v>
      </c>
      <c r="J3" s="16">
        <v>18</v>
      </c>
      <c r="K3" s="16">
        <f aca="true" t="shared" si="1" ref="K3:K11">I3+J3</f>
        <v>93</v>
      </c>
      <c r="L3" s="28"/>
      <c r="M3" s="6" t="s">
        <v>15</v>
      </c>
      <c r="N3" s="8">
        <f aca="true" t="shared" si="2" ref="N3:N11">IF(M3="FS",I3,K3)</f>
        <v>93</v>
      </c>
      <c r="O3" s="13">
        <v>0.4861111111111111</v>
      </c>
      <c r="P3" s="13">
        <v>0.5976157407407408</v>
      </c>
      <c r="Q3" s="14">
        <f aca="true" t="shared" si="3" ref="Q3:Q11">P3-O3</f>
        <v>0.11150462962962965</v>
      </c>
      <c r="R3" s="9">
        <f aca="true" t="shared" si="4" ref="R3:R11">3600*HOUR(Q3)+60*MINUTE(Q3)+SECOND(Q3)</f>
        <v>9634</v>
      </c>
      <c r="S3" s="9">
        <f aca="true" t="shared" si="5" ref="S3:S11">-$C$13*N3</f>
        <v>-1169.94</v>
      </c>
      <c r="T3" s="15">
        <f aca="true" t="shared" si="6" ref="T3:T11">R3+S3</f>
        <v>8464.06</v>
      </c>
      <c r="U3" s="14">
        <f aca="true" t="shared" si="7" ref="U3:U11">TIME(TRUNC(T3/3600),TRUNC(MOD(T3,3600)/60),ROUND(MOD(T3,60),0))</f>
        <v>0.09796296296296296</v>
      </c>
    </row>
    <row r="4" spans="1:21" ht="16.5" customHeight="1">
      <c r="A4" s="7">
        <v>1</v>
      </c>
      <c r="B4" s="4">
        <v>2</v>
      </c>
      <c r="C4" s="28" t="s">
        <v>0</v>
      </c>
      <c r="D4" s="29">
        <v>69660</v>
      </c>
      <c r="E4" s="28" t="s">
        <v>2</v>
      </c>
      <c r="F4" s="1" t="s">
        <v>53</v>
      </c>
      <c r="G4" s="28">
        <v>73</v>
      </c>
      <c r="H4" s="16"/>
      <c r="I4" s="16">
        <f t="shared" si="0"/>
        <v>73</v>
      </c>
      <c r="J4" s="16">
        <v>18</v>
      </c>
      <c r="K4" s="16">
        <f t="shared" si="1"/>
        <v>91</v>
      </c>
      <c r="L4" s="28"/>
      <c r="M4" s="6" t="s">
        <v>15</v>
      </c>
      <c r="N4" s="8">
        <f t="shared" si="2"/>
        <v>91</v>
      </c>
      <c r="O4" s="13">
        <v>0.4861111111111111</v>
      </c>
      <c r="P4" s="13">
        <v>0.5996296296296296</v>
      </c>
      <c r="Q4" s="14">
        <f t="shared" si="3"/>
        <v>0.11351851851851852</v>
      </c>
      <c r="R4" s="9">
        <f t="shared" si="4"/>
        <v>9808</v>
      </c>
      <c r="S4" s="9">
        <f t="shared" si="5"/>
        <v>-1144.78</v>
      </c>
      <c r="T4" s="15">
        <f t="shared" si="6"/>
        <v>8663.22</v>
      </c>
      <c r="U4" s="14">
        <f t="shared" si="7"/>
        <v>0.1002662037037037</v>
      </c>
    </row>
    <row r="5" spans="1:21" ht="16.5" customHeight="1">
      <c r="A5" s="7">
        <v>1</v>
      </c>
      <c r="B5" s="4">
        <v>3</v>
      </c>
      <c r="C5" s="28" t="s">
        <v>19</v>
      </c>
      <c r="D5" s="29">
        <v>1660</v>
      </c>
      <c r="E5" s="28" t="s">
        <v>20</v>
      </c>
      <c r="F5" s="1" t="s">
        <v>22</v>
      </c>
      <c r="G5" s="28">
        <v>153</v>
      </c>
      <c r="H5" s="16"/>
      <c r="I5" s="16">
        <f t="shared" si="0"/>
        <v>153</v>
      </c>
      <c r="J5" s="16">
        <v>18</v>
      </c>
      <c r="K5" s="16">
        <f t="shared" si="1"/>
        <v>171</v>
      </c>
      <c r="L5" s="28"/>
      <c r="M5" s="6" t="s">
        <v>15</v>
      </c>
      <c r="N5" s="8">
        <f t="shared" si="2"/>
        <v>171</v>
      </c>
      <c r="O5" s="13">
        <v>0.4861111111111111</v>
      </c>
      <c r="P5" s="13">
        <v>0.6215046296296296</v>
      </c>
      <c r="Q5" s="14">
        <f t="shared" si="3"/>
        <v>0.1353935185185185</v>
      </c>
      <c r="R5" s="9">
        <f t="shared" si="4"/>
        <v>11698</v>
      </c>
      <c r="S5" s="9">
        <f t="shared" si="5"/>
        <v>-2151.18</v>
      </c>
      <c r="T5" s="15">
        <f t="shared" si="6"/>
        <v>9546.82</v>
      </c>
      <c r="U5" s="14">
        <f t="shared" si="7"/>
        <v>0.11049768518518517</v>
      </c>
    </row>
    <row r="6" spans="1:21" ht="16.5" customHeight="1">
      <c r="A6" s="7">
        <v>1</v>
      </c>
      <c r="B6" s="4">
        <v>4</v>
      </c>
      <c r="C6" s="28" t="s">
        <v>28</v>
      </c>
      <c r="D6" s="29" t="s">
        <v>35</v>
      </c>
      <c r="E6" s="28" t="s">
        <v>38</v>
      </c>
      <c r="F6" s="1" t="s">
        <v>31</v>
      </c>
      <c r="G6" s="28">
        <v>78</v>
      </c>
      <c r="H6" s="16"/>
      <c r="I6" s="16">
        <f t="shared" si="0"/>
        <v>78</v>
      </c>
      <c r="J6" s="16">
        <v>21</v>
      </c>
      <c r="K6" s="16">
        <f t="shared" si="1"/>
        <v>99</v>
      </c>
      <c r="L6" s="28"/>
      <c r="M6" s="6" t="s">
        <v>15</v>
      </c>
      <c r="N6" s="8">
        <f t="shared" si="2"/>
        <v>99</v>
      </c>
      <c r="O6" s="13">
        <v>0.4861111111111111</v>
      </c>
      <c r="P6" s="13">
        <v>0.6117824074074074</v>
      </c>
      <c r="Q6" s="14">
        <f t="shared" si="3"/>
        <v>0.1256712962962963</v>
      </c>
      <c r="R6" s="9">
        <f t="shared" si="4"/>
        <v>10858</v>
      </c>
      <c r="S6" s="9">
        <f t="shared" si="5"/>
        <v>-1245.42</v>
      </c>
      <c r="T6" s="15">
        <f t="shared" si="6"/>
        <v>9612.58</v>
      </c>
      <c r="U6" s="14">
        <f t="shared" si="7"/>
        <v>0.11126157407407407</v>
      </c>
    </row>
    <row r="7" spans="1:21" ht="15.75" customHeight="1">
      <c r="A7" s="7">
        <v>1</v>
      </c>
      <c r="B7" s="4">
        <v>5</v>
      </c>
      <c r="C7" s="28" t="s">
        <v>34</v>
      </c>
      <c r="D7" s="29" t="s">
        <v>36</v>
      </c>
      <c r="E7" s="28" t="s">
        <v>30</v>
      </c>
      <c r="F7" s="1" t="s">
        <v>33</v>
      </c>
      <c r="G7" s="28">
        <v>114</v>
      </c>
      <c r="H7" s="16"/>
      <c r="I7" s="16">
        <f t="shared" si="0"/>
        <v>114</v>
      </c>
      <c r="J7" s="16">
        <v>18</v>
      </c>
      <c r="K7" s="16">
        <f t="shared" si="1"/>
        <v>132</v>
      </c>
      <c r="L7" s="28"/>
      <c r="M7" s="6" t="s">
        <v>15</v>
      </c>
      <c r="N7" s="8">
        <f t="shared" si="2"/>
        <v>132</v>
      </c>
      <c r="O7" s="13">
        <v>0.4861111111111111</v>
      </c>
      <c r="P7" s="13">
        <v>0.6179513888888889</v>
      </c>
      <c r="Q7" s="14">
        <f t="shared" si="3"/>
        <v>0.1318402777777778</v>
      </c>
      <c r="R7" s="9">
        <f t="shared" si="4"/>
        <v>11391</v>
      </c>
      <c r="S7" s="9">
        <f t="shared" si="5"/>
        <v>-1660.56</v>
      </c>
      <c r="T7" s="15">
        <f t="shared" si="6"/>
        <v>9730.44</v>
      </c>
      <c r="U7" s="14">
        <f t="shared" si="7"/>
        <v>0.11261574074074072</v>
      </c>
    </row>
    <row r="8" spans="1:21" ht="15.75" customHeight="1">
      <c r="A8" s="7">
        <v>1</v>
      </c>
      <c r="B8" s="4">
        <v>6</v>
      </c>
      <c r="C8" s="28" t="s">
        <v>41</v>
      </c>
      <c r="D8" s="29">
        <v>46726</v>
      </c>
      <c r="E8" s="28" t="s">
        <v>46</v>
      </c>
      <c r="F8" s="1" t="s">
        <v>47</v>
      </c>
      <c r="G8" s="28">
        <v>140</v>
      </c>
      <c r="H8" s="16"/>
      <c r="I8" s="16">
        <f t="shared" si="0"/>
        <v>140</v>
      </c>
      <c r="J8" s="16">
        <v>21</v>
      </c>
      <c r="K8" s="16">
        <f t="shared" si="1"/>
        <v>161</v>
      </c>
      <c r="L8" s="28"/>
      <c r="M8" s="6" t="s">
        <v>15</v>
      </c>
      <c r="N8" s="8">
        <f t="shared" si="2"/>
        <v>161</v>
      </c>
      <c r="O8" s="13">
        <v>0.4861111111111111</v>
      </c>
      <c r="P8" s="13">
        <v>0.6244907407407407</v>
      </c>
      <c r="Q8" s="14">
        <f t="shared" si="3"/>
        <v>0.13837962962962963</v>
      </c>
      <c r="R8" s="9">
        <f t="shared" si="4"/>
        <v>11956</v>
      </c>
      <c r="S8" s="9">
        <f t="shared" si="5"/>
        <v>-2025.38</v>
      </c>
      <c r="T8" s="15">
        <f t="shared" si="6"/>
        <v>9930.619999999999</v>
      </c>
      <c r="U8" s="14">
        <f t="shared" si="7"/>
        <v>0.11494212962962963</v>
      </c>
    </row>
    <row r="9" spans="1:21" ht="16.5" customHeight="1">
      <c r="A9" s="7">
        <v>1</v>
      </c>
      <c r="B9" s="4">
        <v>7</v>
      </c>
      <c r="C9" s="28" t="s">
        <v>42</v>
      </c>
      <c r="D9" s="29">
        <v>19902</v>
      </c>
      <c r="E9" s="28" t="s">
        <v>48</v>
      </c>
      <c r="F9" s="1" t="s">
        <v>49</v>
      </c>
      <c r="G9" s="28">
        <v>161</v>
      </c>
      <c r="H9" s="16"/>
      <c r="I9" s="16">
        <f t="shared" si="0"/>
        <v>161</v>
      </c>
      <c r="J9" s="16">
        <v>18</v>
      </c>
      <c r="K9" s="16">
        <f t="shared" si="1"/>
        <v>179</v>
      </c>
      <c r="L9" s="28"/>
      <c r="M9" s="6" t="s">
        <v>15</v>
      </c>
      <c r="N9" s="8">
        <f t="shared" si="2"/>
        <v>179</v>
      </c>
      <c r="O9" s="13">
        <v>0.4861111111111111</v>
      </c>
      <c r="P9" s="13">
        <v>0.6413425925925926</v>
      </c>
      <c r="Q9" s="14">
        <f t="shared" si="3"/>
        <v>0.15523148148148153</v>
      </c>
      <c r="R9" s="9">
        <f t="shared" si="4"/>
        <v>13412</v>
      </c>
      <c r="S9" s="9">
        <f t="shared" si="5"/>
        <v>-2251.82</v>
      </c>
      <c r="T9" s="15">
        <f t="shared" si="6"/>
        <v>11160.18</v>
      </c>
      <c r="U9" s="14">
        <f t="shared" si="7"/>
        <v>0.12916666666666668</v>
      </c>
    </row>
    <row r="10" spans="1:21" ht="16.5" customHeight="1">
      <c r="A10" s="7">
        <v>1</v>
      </c>
      <c r="B10" s="4">
        <v>8</v>
      </c>
      <c r="C10" s="28" t="s">
        <v>43</v>
      </c>
      <c r="D10" s="29"/>
      <c r="E10" s="28" t="s">
        <v>50</v>
      </c>
      <c r="F10" s="1" t="s">
        <v>51</v>
      </c>
      <c r="G10" s="28">
        <v>105</v>
      </c>
      <c r="H10" s="16"/>
      <c r="I10" s="16">
        <f t="shared" si="0"/>
        <v>105</v>
      </c>
      <c r="J10" s="16">
        <v>18</v>
      </c>
      <c r="K10" s="16">
        <f t="shared" si="1"/>
        <v>123</v>
      </c>
      <c r="L10" s="28"/>
      <c r="M10" s="6" t="s">
        <v>15</v>
      </c>
      <c r="N10" s="8">
        <f t="shared" si="2"/>
        <v>123</v>
      </c>
      <c r="O10" s="13">
        <v>0.4861111111111111</v>
      </c>
      <c r="P10" s="13">
        <v>0.6446180555555555</v>
      </c>
      <c r="Q10" s="14">
        <f t="shared" si="3"/>
        <v>0.1585069444444444</v>
      </c>
      <c r="R10" s="9">
        <f t="shared" si="4"/>
        <v>13695</v>
      </c>
      <c r="S10" s="9">
        <f t="shared" si="5"/>
        <v>-1547.34</v>
      </c>
      <c r="T10" s="15">
        <f t="shared" si="6"/>
        <v>12147.66</v>
      </c>
      <c r="U10" s="14">
        <f t="shared" si="7"/>
        <v>0.14060185185185184</v>
      </c>
    </row>
    <row r="11" spans="1:21" ht="16.5" customHeight="1">
      <c r="A11" s="7">
        <v>1</v>
      </c>
      <c r="B11" s="4">
        <v>9</v>
      </c>
      <c r="C11" s="28" t="s">
        <v>37</v>
      </c>
      <c r="D11" s="29">
        <v>11220</v>
      </c>
      <c r="E11" s="28" t="s">
        <v>29</v>
      </c>
      <c r="F11" s="1" t="s">
        <v>32</v>
      </c>
      <c r="G11" s="28">
        <v>148</v>
      </c>
      <c r="H11" s="16"/>
      <c r="I11" s="16">
        <f t="shared" si="0"/>
        <v>148</v>
      </c>
      <c r="J11" s="16">
        <v>18</v>
      </c>
      <c r="K11" s="16">
        <f t="shared" si="1"/>
        <v>166</v>
      </c>
      <c r="L11" s="28"/>
      <c r="M11" s="6" t="s">
        <v>15</v>
      </c>
      <c r="N11" s="8">
        <f t="shared" si="2"/>
        <v>166</v>
      </c>
      <c r="O11" s="13">
        <v>0.4861111111111111</v>
      </c>
      <c r="P11" s="13" t="s">
        <v>39</v>
      </c>
      <c r="Q11" s="14" t="e">
        <f t="shared" si="3"/>
        <v>#VALUE!</v>
      </c>
      <c r="R11" s="9" t="e">
        <f t="shared" si="4"/>
        <v>#VALUE!</v>
      </c>
      <c r="S11" s="9">
        <f t="shared" si="5"/>
        <v>-2088.28</v>
      </c>
      <c r="T11" s="15" t="e">
        <f t="shared" si="6"/>
        <v>#VALUE!</v>
      </c>
      <c r="U11" s="14" t="e">
        <f t="shared" si="7"/>
        <v>#VALUE!</v>
      </c>
    </row>
    <row r="12" spans="1:21" ht="16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9"/>
      <c r="R12" s="17"/>
      <c r="S12" s="20"/>
      <c r="T12" s="20"/>
      <c r="U12" s="17"/>
    </row>
    <row r="13" spans="1:3" ht="16.5" customHeight="1">
      <c r="A13" s="7" t="s">
        <v>18</v>
      </c>
      <c r="C13" s="27">
        <v>12.58</v>
      </c>
    </row>
  </sheetData>
  <sheetProtection/>
  <printOptions horizontalCentered="1"/>
  <pageMargins left="0.5" right="0.5" top="1.5" bottom="1" header="0.5" footer="0.5"/>
  <pageSetup fitToHeight="1" fitToWidth="1" horizontalDpi="600" verticalDpi="600" orientation="landscape" scale="85" r:id="rId3"/>
  <headerFooter alignWithMargins="0">
    <oddHeader>&amp;C&amp;"Arial,Bold"SYC Fall Equinox Regatta
September 27-28, 2008
 Results -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Watkins</dc:creator>
  <cp:keywords/>
  <dc:description/>
  <cp:lastModifiedBy>BRW</cp:lastModifiedBy>
  <cp:lastPrinted>2009-09-28T04:32:38Z</cp:lastPrinted>
  <dcterms:created xsi:type="dcterms:W3CDTF">2003-07-21T23:28:56Z</dcterms:created>
  <dcterms:modified xsi:type="dcterms:W3CDTF">2009-09-28T04:35:33Z</dcterms:modified>
  <cp:category/>
  <cp:version/>
  <cp:contentType/>
  <cp:contentStatus/>
</cp:coreProperties>
</file>